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5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<sst xmlns="http://schemas.openxmlformats.org/spreadsheetml/2006/main" count="30" uniqueCount="30">
  <si>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AMBIENT AIR TEMPERATURE</t>
  </si>
  <si>
    <t xml:space="preserve">Temperature Derating Factor </t>
  </si>
  <si>
    <t>SUPPLY VOLTAGE</t>
  </si>
  <si>
    <t>V</t>
  </si>
  <si>
    <t>AS/NZS 3008.1 Table 27(1)</t>
  </si>
  <si>
    <t>FREQUENCY</t>
  </si>
  <si>
    <t>Hz</t>
  </si>
  <si>
    <t>Grouping Factor</t>
  </si>
  <si>
    <t>NO. OF PHASES</t>
  </si>
  <si>
    <t>Φ</t>
  </si>
  <si>
    <t xml:space="preserve"> AS/NZS 3008.1 Table 24</t>
  </si>
  <si>
    <t xml:space="preserve">ALLOWABLE CABLE VOLTAGE DROP </t>
  </si>
  <si>
    <t>TOTAL DERATING FACTOR</t>
  </si>
  <si>
    <t>COSØ</t>
  </si>
  <si>
    <t>SINØ</t>
  </si>
  <si>
    <t xml:space="preserve"> CSA. mm²</t>
  </si>
  <si>
    <t>Resistance, ohms/km</t>
  </si>
  <si>
    <t>Reactance, ohms/km</t>
  </si>
  <si>
    <t>LOAD</t>
  </si>
  <si>
    <t>MCB / FUSE</t>
  </si>
  <si>
    <t>MAXIMUM LENGTH (M)</t>
  </si>
  <si>
    <t>KW</t>
  </si>
  <si>
    <t>(A)</t>
  </si>
  <si>
    <t>Note: Shaded cells means cable current carrying capacity is lower than MCB/Fuse rating</t>
  </si>
  <si>
    <t>Cable Selection - Single Phase Loads</t>
  </si>
  <si>
    <r>
      <t>O</t>
    </r>
    <r>
      <rPr>
        <sz val="8"/>
        <rFont val="Arial"/>
        <family val="2"/>
      </rPr>
      <t>C</t>
    </r>
  </si>
  <si>
    <t>Ampacity (A)</t>
  </si>
  <si>
    <t>Derated Ampacity (A)</t>
  </si>
  <si>
    <t>MAXIMUM LENGTH</t>
  </si>
  <si>
    <t>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</si>
</sst>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* #,##0.0_-;\-* #,##0.0_-;_-* &quot;-&quot;??_-;_-@_-"/>
    <numFmt numFmtId="167" formatCode="_-* #,##0_-;\-* #,##0_-;_-* &quot;-&quot;??_-;_-@_-"/>
  </numFmts>
  <fonts count="11">
    <font>
      <sz val="10"/>
      <name val="Arial"/>
      <family val="0"/>
    </font>
    <font>
      <sz val="9"/>
      <name val="Arial"/>
      <family val="2"/>
    </font>
    <font>
      <sz val="10"/>
      <name val="Courier"/>
      <family val="3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20" applyFont="1" applyFill="1" applyBorder="1">
      <alignment/>
      <protection/>
    </xf>
    <xf numFmtId="0" fontId="4" fillId="0" borderId="0" xfId="20" applyNumberFormat="1" applyFont="1" applyFill="1" applyBorder="1">
      <alignment/>
      <protection/>
    </xf>
    <xf numFmtId="164" fontId="4" fillId="0" borderId="0" xfId="20" applyNumberFormat="1" applyFont="1" applyFill="1" applyBorder="1">
      <alignment/>
      <protection/>
    </xf>
    <xf numFmtId="0" fontId="5" fillId="0" borderId="0" xfId="20" applyNumberFormat="1" applyFont="1" applyFill="1" applyBorder="1" applyAlignment="1">
      <alignment horizontal="left"/>
      <protection/>
    </xf>
    <xf numFmtId="164" fontId="4" fillId="0" borderId="0" xfId="20" applyNumberFormat="1" applyFont="1" applyFill="1" applyBorder="1" applyAlignment="1">
      <alignment horizontal="center"/>
      <protection/>
    </xf>
    <xf numFmtId="2" fontId="4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0" fontId="4" fillId="0" borderId="0" xfId="2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20" applyNumberFormat="1" applyFont="1" applyFill="1" applyBorder="1" applyAlignment="1">
      <alignment horizontal="center"/>
      <protection/>
    </xf>
    <xf numFmtId="164" fontId="4" fillId="0" borderId="0" xfId="20" applyNumberFormat="1" applyFont="1" applyFill="1" applyBorder="1" applyAlignment="1">
      <alignment/>
      <protection/>
    </xf>
    <xf numFmtId="164" fontId="6" fillId="0" borderId="1" xfId="20" applyNumberFormat="1" applyFont="1" applyFill="1" applyBorder="1" applyAlignment="1">
      <alignment horizontal="center"/>
      <protection/>
    </xf>
    <xf numFmtId="164" fontId="6" fillId="0" borderId="2" xfId="20" applyNumberFormat="1" applyFont="1" applyFill="1" applyBorder="1" applyAlignment="1">
      <alignment horizontal="centerContinuous"/>
      <protection/>
    </xf>
    <xf numFmtId="164" fontId="6" fillId="0" borderId="3" xfId="20" applyNumberFormat="1" applyFont="1" applyFill="1" applyBorder="1" applyAlignment="1">
      <alignment horizontal="centerContinuous"/>
      <protection/>
    </xf>
    <xf numFmtId="0" fontId="6" fillId="0" borderId="2" xfId="20" applyFont="1" applyFill="1" applyBorder="1" applyAlignment="1">
      <alignment horizontal="centerContinuous"/>
      <protection/>
    </xf>
    <xf numFmtId="0" fontId="6" fillId="0" borderId="4" xfId="20" applyFont="1" applyFill="1" applyBorder="1" applyAlignment="1">
      <alignment horizontal="centerContinuous"/>
      <protection/>
    </xf>
    <xf numFmtId="0" fontId="6" fillId="0" borderId="3" xfId="20" applyFont="1" applyFill="1" applyBorder="1" applyAlignment="1">
      <alignment horizontal="centerContinuous"/>
      <protection/>
    </xf>
    <xf numFmtId="164" fontId="6" fillId="0" borderId="5" xfId="20" applyNumberFormat="1" applyFont="1" applyFill="1" applyBorder="1" applyAlignment="1">
      <alignment horizontal="center"/>
      <protection/>
    </xf>
    <xf numFmtId="164" fontId="6" fillId="0" borderId="6" xfId="20" applyNumberFormat="1" applyFont="1" applyFill="1" applyBorder="1" applyAlignment="1">
      <alignment horizontal="centerContinuous"/>
      <protection/>
    </xf>
    <xf numFmtId="164" fontId="6" fillId="0" borderId="7" xfId="20" applyNumberFormat="1" applyFont="1" applyFill="1" applyBorder="1" applyAlignment="1">
      <alignment horizontal="centerContinuous"/>
      <protection/>
    </xf>
    <xf numFmtId="0" fontId="4" fillId="0" borderId="8" xfId="20" applyFont="1" applyFill="1" applyBorder="1" applyAlignment="1">
      <alignment/>
      <protection/>
    </xf>
    <xf numFmtId="0" fontId="4" fillId="0" borderId="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64" fontId="4" fillId="0" borderId="9" xfId="20" applyNumberFormat="1" applyFont="1" applyFill="1" applyBorder="1" applyAlignment="1">
      <alignment horizontal="center"/>
      <protection/>
    </xf>
    <xf numFmtId="2" fontId="4" fillId="0" borderId="10" xfId="20" applyNumberFormat="1" applyFont="1" applyFill="1" applyBorder="1" applyAlignment="1">
      <alignment horizontal="centerContinuous" vertical="center"/>
      <protection/>
    </xf>
    <xf numFmtId="164" fontId="4" fillId="0" borderId="11" xfId="20" applyNumberFormat="1" applyFont="1" applyFill="1" applyBorder="1" applyAlignment="1">
      <alignment horizontal="centerContinuous"/>
      <protection/>
    </xf>
    <xf numFmtId="1" fontId="4" fillId="0" borderId="12" xfId="20" applyNumberFormat="1" applyFont="1" applyFill="1" applyBorder="1" applyAlignment="1">
      <alignment horizontal="center"/>
      <protection/>
    </xf>
    <xf numFmtId="1" fontId="4" fillId="0" borderId="13" xfId="20" applyNumberFormat="1" applyFont="1" applyFill="1" applyBorder="1" applyAlignment="1">
      <alignment horizontal="center"/>
      <protection/>
    </xf>
    <xf numFmtId="1" fontId="4" fillId="0" borderId="14" xfId="20" applyNumberFormat="1" applyFont="1" applyFill="1" applyBorder="1" applyAlignment="1">
      <alignment horizontal="center"/>
      <protection/>
    </xf>
    <xf numFmtId="2" fontId="4" fillId="0" borderId="15" xfId="20" applyNumberFormat="1" applyFont="1" applyFill="1" applyBorder="1" applyAlignment="1">
      <alignment horizontal="centerContinuous" vertical="center"/>
      <protection/>
    </xf>
    <xf numFmtId="164" fontId="4" fillId="0" borderId="16" xfId="20" applyNumberFormat="1" applyFont="1" applyFill="1" applyBorder="1" applyAlignment="1">
      <alignment horizontal="centerContinuous"/>
      <protection/>
    </xf>
    <xf numFmtId="1" fontId="4" fillId="0" borderId="17" xfId="20" applyNumberFormat="1" applyFont="1" applyFill="1" applyBorder="1" applyAlignment="1">
      <alignment horizontal="center"/>
      <protection/>
    </xf>
    <xf numFmtId="1" fontId="4" fillId="0" borderId="18" xfId="20" applyNumberFormat="1" applyFont="1" applyFill="1" applyBorder="1" applyAlignment="1">
      <alignment horizontal="center"/>
      <protection/>
    </xf>
    <xf numFmtId="1" fontId="4" fillId="0" borderId="19" xfId="20" applyNumberFormat="1" applyFont="1" applyFill="1" applyBorder="1" applyAlignment="1">
      <alignment horizontal="center"/>
      <protection/>
    </xf>
    <xf numFmtId="164" fontId="4" fillId="0" borderId="20" xfId="20" applyNumberFormat="1" applyFont="1" applyFill="1" applyBorder="1" applyAlignment="1">
      <alignment horizontal="center"/>
      <protection/>
    </xf>
    <xf numFmtId="2" fontId="4" fillId="0" borderId="21" xfId="20" applyNumberFormat="1" applyFont="1" applyFill="1" applyBorder="1" applyAlignment="1">
      <alignment horizontal="centerContinuous" vertical="center"/>
      <protection/>
    </xf>
    <xf numFmtId="164" fontId="4" fillId="0" borderId="22" xfId="20" applyNumberFormat="1" applyFont="1" applyFill="1" applyBorder="1" applyAlignment="1">
      <alignment horizontal="centerContinuous"/>
      <protection/>
    </xf>
    <xf numFmtId="1" fontId="4" fillId="0" borderId="23" xfId="20" applyNumberFormat="1" applyFont="1" applyFill="1" applyBorder="1" applyAlignment="1">
      <alignment horizontal="center"/>
      <protection/>
    </xf>
    <xf numFmtId="1" fontId="4" fillId="0" borderId="24" xfId="20" applyNumberFormat="1" applyFont="1" applyFill="1" applyBorder="1" applyAlignment="1">
      <alignment horizontal="center"/>
      <protection/>
    </xf>
    <xf numFmtId="1" fontId="4" fillId="0" borderId="25" xfId="20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0" xfId="20" applyNumberFormat="1" applyFont="1" applyFill="1" applyBorder="1" applyAlignment="1" applyProtection="1">
      <alignment/>
      <protection/>
    </xf>
    <xf numFmtId="164" fontId="4" fillId="0" borderId="28" xfId="20" applyNumberFormat="1" applyFont="1" applyFill="1" applyBorder="1" applyAlignment="1">
      <alignment horizontal="center"/>
      <protection/>
    </xf>
    <xf numFmtId="164" fontId="4" fillId="0" borderId="11" xfId="20" applyNumberFormat="1" applyFont="1" applyFill="1" applyBorder="1" applyAlignment="1">
      <alignment horizontal="center"/>
      <protection/>
    </xf>
    <xf numFmtId="0" fontId="4" fillId="0" borderId="29" xfId="20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/>
      <protection/>
    </xf>
    <xf numFmtId="0" fontId="4" fillId="0" borderId="14" xfId="20" applyFont="1" applyFill="1" applyBorder="1" applyAlignment="1">
      <alignment horizontal="center"/>
      <protection/>
    </xf>
    <xf numFmtId="0" fontId="4" fillId="0" borderId="15" xfId="20" applyNumberFormat="1" applyFont="1" applyFill="1" applyBorder="1" applyAlignment="1" applyProtection="1">
      <alignment/>
      <protection/>
    </xf>
    <xf numFmtId="164" fontId="4" fillId="0" borderId="30" xfId="20" applyNumberFormat="1" applyFont="1" applyFill="1" applyBorder="1" applyAlignment="1">
      <alignment horizontal="center"/>
      <protection/>
    </xf>
    <xf numFmtId="164" fontId="8" fillId="0" borderId="16" xfId="20" applyNumberFormat="1" applyFont="1" applyFill="1" applyBorder="1" applyAlignment="1">
      <alignment horizontal="center"/>
      <protection/>
    </xf>
    <xf numFmtId="165" fontId="4" fillId="2" borderId="31" xfId="0" applyNumberFormat="1" applyFont="1" applyFill="1" applyBorder="1" applyAlignment="1" applyProtection="1">
      <alignment horizontal="center"/>
      <protection/>
    </xf>
    <xf numFmtId="165" fontId="4" fillId="2" borderId="32" xfId="0" applyNumberFormat="1" applyFont="1" applyFill="1" applyBorder="1" applyAlignment="1" applyProtection="1">
      <alignment horizontal="center"/>
      <protection/>
    </xf>
    <xf numFmtId="165" fontId="4" fillId="2" borderId="19" xfId="0" applyNumberFormat="1" applyFont="1" applyFill="1" applyBorder="1" applyAlignment="1" applyProtection="1">
      <alignment horizontal="center"/>
      <protection/>
    </xf>
    <xf numFmtId="165" fontId="4" fillId="0" borderId="31" xfId="0" applyNumberFormat="1" applyFont="1" applyFill="1" applyBorder="1" applyAlignment="1" applyProtection="1">
      <alignment horizontal="center"/>
      <protection/>
    </xf>
    <xf numFmtId="165" fontId="4" fillId="0" borderId="32" xfId="0" applyNumberFormat="1" applyFont="1" applyFill="1" applyBorder="1" applyAlignment="1" applyProtection="1">
      <alignment horizontal="center"/>
      <protection/>
    </xf>
    <xf numFmtId="165" fontId="4" fillId="2" borderId="33" xfId="0" applyNumberFormat="1" applyFont="1" applyFill="1" applyBorder="1" applyAlignment="1" applyProtection="1">
      <alignment horizontal="center"/>
      <protection/>
    </xf>
    <xf numFmtId="0" fontId="4" fillId="0" borderId="15" xfId="20" applyNumberFormat="1" applyFont="1" applyFill="1" applyBorder="1" applyAlignment="1" applyProtection="1">
      <alignment horizontal="left" vertical="center"/>
      <protection/>
    </xf>
    <xf numFmtId="0" fontId="4" fillId="0" borderId="30" xfId="20" applyNumberFormat="1" applyFont="1" applyFill="1" applyBorder="1" applyAlignment="1" applyProtection="1">
      <alignment horizontal="left" vertical="center"/>
      <protection/>
    </xf>
    <xf numFmtId="0" fontId="4" fillId="2" borderId="31" xfId="0" applyFont="1" applyFill="1" applyBorder="1" applyAlignment="1" applyProtection="1">
      <alignment horizontal="center"/>
      <protection/>
    </xf>
    <xf numFmtId="0" fontId="4" fillId="2" borderId="32" xfId="0" applyFont="1" applyFill="1" applyBorder="1" applyAlignment="1" applyProtection="1">
      <alignment horizontal="center"/>
      <protection/>
    </xf>
    <xf numFmtId="0" fontId="4" fillId="0" borderId="19" xfId="20" applyFont="1" applyFill="1" applyBorder="1" applyAlignment="1">
      <alignment horizontal="center"/>
      <protection/>
    </xf>
    <xf numFmtId="0" fontId="4" fillId="0" borderId="21" xfId="20" applyNumberFormat="1" applyFont="1" applyFill="1" applyBorder="1" applyAlignment="1" applyProtection="1">
      <alignment horizontal="left" vertical="center"/>
      <protection/>
    </xf>
    <xf numFmtId="0" fontId="4" fillId="0" borderId="34" xfId="20" applyNumberFormat="1" applyFont="1" applyFill="1" applyBorder="1" applyAlignment="1" applyProtection="1">
      <alignment horizontal="left" vertical="center"/>
      <protection/>
    </xf>
    <xf numFmtId="164" fontId="8" fillId="0" borderId="22" xfId="20" applyNumberFormat="1" applyFont="1" applyFill="1" applyBorder="1" applyAlignment="1">
      <alignment horizontal="center"/>
      <protection/>
    </xf>
    <xf numFmtId="2" fontId="4" fillId="0" borderId="3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4" fillId="0" borderId="18" xfId="20" applyFont="1" applyFill="1" applyBorder="1">
      <alignment/>
      <protection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indent="1"/>
    </xf>
    <xf numFmtId="0" fontId="10" fillId="0" borderId="0" xfId="20" applyFont="1" applyFill="1" applyBorder="1">
      <alignment/>
      <protection/>
    </xf>
    <xf numFmtId="0" fontId="4" fillId="0" borderId="0" xfId="0" applyFont="1" applyFill="1" applyBorder="1" applyAlignment="1">
      <alignment horizontal="left" indent="1"/>
    </xf>
    <xf numFmtId="9" fontId="4" fillId="0" borderId="18" xfId="19" applyFont="1" applyFill="1" applyBorder="1" applyAlignment="1">
      <alignment horizontal="right"/>
    </xf>
    <xf numFmtId="0" fontId="6" fillId="0" borderId="0" xfId="20" applyFont="1" applyFill="1" applyBorder="1">
      <alignment/>
      <protection/>
    </xf>
    <xf numFmtId="2" fontId="6" fillId="0" borderId="18" xfId="20" applyNumberFormat="1" applyFont="1" applyFill="1" applyBorder="1">
      <alignment/>
      <protection/>
    </xf>
    <xf numFmtId="2" fontId="4" fillId="0" borderId="18" xfId="19" applyNumberFormat="1" applyFont="1" applyFill="1" applyBorder="1" applyAlignment="1">
      <alignment horizontal="right"/>
    </xf>
    <xf numFmtId="167" fontId="4" fillId="0" borderId="18" xfId="15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_cal-2e12-203rev1statusB" xfId="20"/>
  </cellStyles>
  <dxfs count="1">
    <dxf>
      <fill>
        <patternFill patternType="lightUp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22</xdr:row>
      <xdr:rowOff>0</xdr:rowOff>
    </xdr:from>
    <xdr:to>
      <xdr:col>5</xdr:col>
      <xdr:colOff>76200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7430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5</xdr:col>
      <xdr:colOff>409575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0764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145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0</xdr:rowOff>
    </xdr:from>
    <xdr:to>
      <xdr:col>5</xdr:col>
      <xdr:colOff>76200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7430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5</xdr:col>
      <xdr:colOff>409575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0764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7145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0</xdr:rowOff>
    </xdr:from>
    <xdr:to>
      <xdr:col>5</xdr:col>
      <xdr:colOff>76200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17430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5</xdr:col>
      <xdr:colOff>409575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0764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7145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0</xdr:rowOff>
    </xdr:from>
    <xdr:to>
      <xdr:col>5</xdr:col>
      <xdr:colOff>76200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17430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5</xdr:col>
      <xdr:colOff>409575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0764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7145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76200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17430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21</xdr:row>
      <xdr:rowOff>0</xdr:rowOff>
    </xdr:from>
    <xdr:to>
      <xdr:col>5</xdr:col>
      <xdr:colOff>409575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076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0</xdr:rowOff>
    </xdr:from>
    <xdr:to>
      <xdr:col>5</xdr:col>
      <xdr:colOff>47625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7145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0</xdr:rowOff>
    </xdr:from>
    <xdr:to>
      <xdr:col>5</xdr:col>
      <xdr:colOff>76200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17430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5</xdr:col>
      <xdr:colOff>409575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0764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7145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22</xdr:row>
      <xdr:rowOff>0</xdr:rowOff>
    </xdr:from>
    <xdr:to>
      <xdr:col>5</xdr:col>
      <xdr:colOff>200025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18669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22</xdr:row>
      <xdr:rowOff>0</xdr:rowOff>
    </xdr:from>
    <xdr:to>
      <xdr:col>5</xdr:col>
      <xdr:colOff>295275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9621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0</xdr:rowOff>
    </xdr:from>
    <xdr:to>
      <xdr:col>5</xdr:col>
      <xdr:colOff>104775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771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76200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17430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21</xdr:row>
      <xdr:rowOff>0</xdr:rowOff>
    </xdr:from>
    <xdr:to>
      <xdr:col>5</xdr:col>
      <xdr:colOff>409575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076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0</xdr:rowOff>
    </xdr:from>
    <xdr:to>
      <xdr:col>5</xdr:col>
      <xdr:colOff>47625</xdr:colOff>
      <xdr:row>21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145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0</xdr:rowOff>
    </xdr:from>
    <xdr:to>
      <xdr:col>5</xdr:col>
      <xdr:colOff>76200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17430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5</xdr:col>
      <xdr:colOff>409575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0764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17145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76200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17430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21</xdr:row>
      <xdr:rowOff>0</xdr:rowOff>
    </xdr:from>
    <xdr:to>
      <xdr:col>5</xdr:col>
      <xdr:colOff>409575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076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0</xdr:rowOff>
    </xdr:from>
    <xdr:to>
      <xdr:col>5</xdr:col>
      <xdr:colOff>47625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7145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76200</xdr:colOff>
      <xdr:row>21</xdr:row>
      <xdr:rowOff>0</xdr:rowOff>
    </xdr:to>
    <xdr:sp>
      <xdr:nvSpPr>
        <xdr:cNvPr id="35" name="Line 35"/>
        <xdr:cNvSpPr>
          <a:spLocks/>
        </xdr:cNvSpPr>
      </xdr:nvSpPr>
      <xdr:spPr>
        <a:xfrm>
          <a:off x="17430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21</xdr:row>
      <xdr:rowOff>0</xdr:rowOff>
    </xdr:from>
    <xdr:to>
      <xdr:col>5</xdr:col>
      <xdr:colOff>409575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076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0</xdr:rowOff>
    </xdr:from>
    <xdr:to>
      <xdr:col>5</xdr:col>
      <xdr:colOff>47625</xdr:colOff>
      <xdr:row>21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17145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22</xdr:row>
      <xdr:rowOff>0</xdr:rowOff>
    </xdr:from>
    <xdr:to>
      <xdr:col>5</xdr:col>
      <xdr:colOff>200025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18669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22</xdr:row>
      <xdr:rowOff>0</xdr:rowOff>
    </xdr:from>
    <xdr:to>
      <xdr:col>5</xdr:col>
      <xdr:colOff>295275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9621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0</xdr:rowOff>
    </xdr:from>
    <xdr:to>
      <xdr:col>5</xdr:col>
      <xdr:colOff>104775</xdr:colOff>
      <xdr:row>21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1771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0</xdr:rowOff>
    </xdr:from>
    <xdr:to>
      <xdr:col>5</xdr:col>
      <xdr:colOff>76200</xdr:colOff>
      <xdr:row>22</xdr:row>
      <xdr:rowOff>0</xdr:rowOff>
    </xdr:to>
    <xdr:sp>
      <xdr:nvSpPr>
        <xdr:cNvPr id="43" name="Line 43"/>
        <xdr:cNvSpPr>
          <a:spLocks/>
        </xdr:cNvSpPr>
      </xdr:nvSpPr>
      <xdr:spPr>
        <a:xfrm>
          <a:off x="17430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5</xdr:col>
      <xdr:colOff>409575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0764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7145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76200</xdr:colOff>
      <xdr:row>21</xdr:row>
      <xdr:rowOff>0</xdr:rowOff>
    </xdr:to>
    <xdr:sp>
      <xdr:nvSpPr>
        <xdr:cNvPr id="46" name="Line 46"/>
        <xdr:cNvSpPr>
          <a:spLocks/>
        </xdr:cNvSpPr>
      </xdr:nvSpPr>
      <xdr:spPr>
        <a:xfrm>
          <a:off x="17430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21</xdr:row>
      <xdr:rowOff>0</xdr:rowOff>
    </xdr:from>
    <xdr:to>
      <xdr:col>5</xdr:col>
      <xdr:colOff>409575</xdr:colOff>
      <xdr:row>21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076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0</xdr:rowOff>
    </xdr:from>
    <xdr:to>
      <xdr:col>5</xdr:col>
      <xdr:colOff>47625</xdr:colOff>
      <xdr:row>21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17145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0</xdr:rowOff>
    </xdr:from>
    <xdr:to>
      <xdr:col>5</xdr:col>
      <xdr:colOff>76200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17430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5</xdr:col>
      <xdr:colOff>409575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0764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7145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76200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7430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21</xdr:row>
      <xdr:rowOff>0</xdr:rowOff>
    </xdr:from>
    <xdr:to>
      <xdr:col>5</xdr:col>
      <xdr:colOff>409575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076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0</xdr:rowOff>
    </xdr:from>
    <xdr:to>
      <xdr:col>5</xdr:col>
      <xdr:colOff>47625</xdr:colOff>
      <xdr:row>21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7145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76200</xdr:colOff>
      <xdr:row>21</xdr:row>
      <xdr:rowOff>0</xdr:rowOff>
    </xdr:to>
    <xdr:sp>
      <xdr:nvSpPr>
        <xdr:cNvPr id="57" name="Line 57"/>
        <xdr:cNvSpPr>
          <a:spLocks/>
        </xdr:cNvSpPr>
      </xdr:nvSpPr>
      <xdr:spPr>
        <a:xfrm>
          <a:off x="17430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21</xdr:row>
      <xdr:rowOff>0</xdr:rowOff>
    </xdr:from>
    <xdr:to>
      <xdr:col>5</xdr:col>
      <xdr:colOff>409575</xdr:colOff>
      <xdr:row>21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076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0</xdr:rowOff>
    </xdr:from>
    <xdr:to>
      <xdr:col>5</xdr:col>
      <xdr:colOff>47625</xdr:colOff>
      <xdr:row>21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17145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7716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showGridLines="0" tabSelected="1" workbookViewId="0" topLeftCell="A1">
      <selection activeCell="H13" sqref="H13"/>
    </sheetView>
  </sheetViews>
  <sheetFormatPr defaultColWidth="9.140625" defaultRowHeight="12.75"/>
  <cols>
    <col min="1" max="1" width="2.7109375" style="0" customWidth="1"/>
    <col min="2" max="2" width="2.8515625" style="0" customWidth="1"/>
    <col min="3" max="3" width="8.00390625" style="0" customWidth="1"/>
    <col min="4" max="5" width="5.7109375" style="0" customWidth="1"/>
    <col min="6" max="14" width="6.140625" style="0" customWidth="1"/>
    <col min="15" max="16" width="2.7109375" style="0" customWidth="1"/>
  </cols>
  <sheetData>
    <row r="1" ht="13.5" thickBot="1"/>
    <row r="2" spans="2:15" ht="12.75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ht="15.75">
      <c r="B3" s="50"/>
      <c r="C3" s="55" t="s">
        <v>24</v>
      </c>
      <c r="D3" s="1"/>
      <c r="E3" s="2"/>
      <c r="F3" s="3"/>
      <c r="G3" s="3"/>
      <c r="H3" s="3"/>
      <c r="I3" s="3"/>
      <c r="J3" s="3"/>
      <c r="K3" s="1"/>
      <c r="L3" s="1"/>
      <c r="M3" s="4"/>
      <c r="N3" s="4"/>
      <c r="O3" s="51"/>
    </row>
    <row r="4" spans="2:15" ht="12.75">
      <c r="B4" s="5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51"/>
    </row>
    <row r="5" spans="2:15" s="87" customFormat="1" ht="11.25">
      <c r="B5" s="81"/>
      <c r="C5" s="82" t="s">
        <v>0</v>
      </c>
      <c r="D5" s="82"/>
      <c r="E5" s="82"/>
      <c r="F5" s="82"/>
      <c r="G5" s="82"/>
      <c r="H5" s="83">
        <v>40</v>
      </c>
      <c r="I5" s="84" t="s">
        <v>25</v>
      </c>
      <c r="J5" s="5" t="s">
        <v>1</v>
      </c>
      <c r="K5" s="5"/>
      <c r="L5" s="5"/>
      <c r="M5" s="5"/>
      <c r="N5" s="85">
        <v>0.91</v>
      </c>
      <c r="O5" s="86"/>
    </row>
    <row r="6" spans="2:15" s="87" customFormat="1" ht="12.75">
      <c r="B6" s="81"/>
      <c r="C6" s="82" t="s">
        <v>2</v>
      </c>
      <c r="D6" s="82"/>
      <c r="E6" s="82"/>
      <c r="F6" s="82"/>
      <c r="G6" s="82"/>
      <c r="H6" s="83">
        <v>230</v>
      </c>
      <c r="I6" s="88" t="s">
        <v>3</v>
      </c>
      <c r="J6" s="89"/>
      <c r="K6" s="11" t="s">
        <v>4</v>
      </c>
      <c r="L6" s="89"/>
      <c r="M6" s="89"/>
      <c r="N6" s="89"/>
      <c r="O6" s="86"/>
    </row>
    <row r="7" spans="2:15" s="87" customFormat="1" ht="11.25">
      <c r="B7" s="81"/>
      <c r="C7" s="82" t="s">
        <v>5</v>
      </c>
      <c r="D7" s="82"/>
      <c r="E7" s="82"/>
      <c r="F7" s="82"/>
      <c r="G7" s="82"/>
      <c r="H7" s="83">
        <v>50</v>
      </c>
      <c r="I7" s="88" t="s">
        <v>6</v>
      </c>
      <c r="J7" s="5" t="s">
        <v>7</v>
      </c>
      <c r="K7" s="5"/>
      <c r="L7" s="5"/>
      <c r="M7" s="5"/>
      <c r="N7" s="85">
        <v>0.97</v>
      </c>
      <c r="O7" s="86"/>
    </row>
    <row r="8" spans="2:15" s="87" customFormat="1" ht="12.75">
      <c r="B8" s="81"/>
      <c r="C8" s="82" t="s">
        <v>8</v>
      </c>
      <c r="D8" s="82"/>
      <c r="E8" s="82"/>
      <c r="F8" s="82"/>
      <c r="G8" s="82"/>
      <c r="H8" s="83">
        <v>1</v>
      </c>
      <c r="I8" s="90" t="s">
        <v>9</v>
      </c>
      <c r="J8" s="89"/>
      <c r="K8" s="11" t="s">
        <v>10</v>
      </c>
      <c r="L8" s="89"/>
      <c r="M8" s="89"/>
      <c r="N8" s="89"/>
      <c r="O8" s="86"/>
    </row>
    <row r="9" spans="2:15" s="87" customFormat="1" ht="11.25">
      <c r="B9" s="81"/>
      <c r="C9" s="82" t="s">
        <v>11</v>
      </c>
      <c r="D9" s="82"/>
      <c r="E9" s="82"/>
      <c r="F9" s="82"/>
      <c r="G9" s="82"/>
      <c r="H9" s="91">
        <v>0.05</v>
      </c>
      <c r="I9" s="82"/>
      <c r="J9" s="92" t="s">
        <v>12</v>
      </c>
      <c r="K9" s="5"/>
      <c r="L9" s="5"/>
      <c r="M9" s="5"/>
      <c r="N9" s="93">
        <f>N5*N7</f>
        <v>0.8827</v>
      </c>
      <c r="O9" s="86"/>
    </row>
    <row r="10" spans="2:15" s="87" customFormat="1" ht="12.75">
      <c r="B10" s="81"/>
      <c r="C10" s="5" t="s">
        <v>13</v>
      </c>
      <c r="D10" s="6"/>
      <c r="E10" s="7"/>
      <c r="F10" s="7"/>
      <c r="G10" s="5"/>
      <c r="H10" s="94">
        <v>0.8</v>
      </c>
      <c r="I10" s="5"/>
      <c r="J10" s="89"/>
      <c r="K10" s="89"/>
      <c r="L10" s="5"/>
      <c r="M10" s="5"/>
      <c r="N10" s="5"/>
      <c r="O10" s="86"/>
    </row>
    <row r="11" spans="2:15" s="87" customFormat="1" ht="12.75">
      <c r="B11" s="81"/>
      <c r="C11" s="5" t="s">
        <v>14</v>
      </c>
      <c r="D11" s="6"/>
      <c r="E11" s="7"/>
      <c r="F11" s="7"/>
      <c r="G11" s="5"/>
      <c r="H11" s="94">
        <v>0.6</v>
      </c>
      <c r="I11" s="5"/>
      <c r="J11" s="89"/>
      <c r="K11" s="89"/>
      <c r="L11" s="89"/>
      <c r="M11" s="89"/>
      <c r="N11" s="89"/>
      <c r="O11" s="86"/>
    </row>
    <row r="12" spans="2:15" s="87" customFormat="1" ht="12.75">
      <c r="B12" s="81"/>
      <c r="C12" s="5" t="s">
        <v>28</v>
      </c>
      <c r="D12" s="6"/>
      <c r="E12" s="7"/>
      <c r="F12" s="7"/>
      <c r="G12" s="5"/>
      <c r="H12" s="95">
        <v>1500</v>
      </c>
      <c r="I12" s="5" t="s">
        <v>29</v>
      </c>
      <c r="J12" s="89"/>
      <c r="K12" s="89"/>
      <c r="L12" s="89"/>
      <c r="M12" s="89"/>
      <c r="N12" s="89"/>
      <c r="O12" s="86"/>
    </row>
    <row r="13" spans="2:15" ht="12.75">
      <c r="B13" s="50"/>
      <c r="C13" s="5"/>
      <c r="D13" s="6"/>
      <c r="E13" s="7"/>
      <c r="F13" s="7"/>
      <c r="G13" s="5"/>
      <c r="H13" s="5"/>
      <c r="I13" s="5"/>
      <c r="J13" s="5"/>
      <c r="K13" s="5"/>
      <c r="L13" s="5"/>
      <c r="M13" s="5"/>
      <c r="N13" s="5"/>
      <c r="O13" s="51"/>
    </row>
    <row r="14" spans="2:15" ht="13.5" thickBot="1">
      <c r="B14" s="50"/>
      <c r="C14" s="8"/>
      <c r="D14" s="9"/>
      <c r="E14" s="9"/>
      <c r="F14" s="10"/>
      <c r="G14" s="5"/>
      <c r="H14" s="11"/>
      <c r="I14" s="5"/>
      <c r="J14" s="5"/>
      <c r="K14" s="5"/>
      <c r="L14" s="5"/>
      <c r="M14" s="5"/>
      <c r="N14" s="5"/>
      <c r="O14" s="51"/>
    </row>
    <row r="15" spans="2:15" ht="12.75">
      <c r="B15" s="50"/>
      <c r="C15" s="56" t="s">
        <v>15</v>
      </c>
      <c r="D15" s="57"/>
      <c r="E15" s="58"/>
      <c r="F15" s="59">
        <v>2.5</v>
      </c>
      <c r="G15" s="60">
        <v>4</v>
      </c>
      <c r="H15" s="60">
        <v>6</v>
      </c>
      <c r="I15" s="60">
        <v>10</v>
      </c>
      <c r="J15" s="60">
        <v>16</v>
      </c>
      <c r="K15" s="60">
        <v>25</v>
      </c>
      <c r="L15" s="60">
        <v>35</v>
      </c>
      <c r="M15" s="60">
        <v>50</v>
      </c>
      <c r="N15" s="61">
        <v>70</v>
      </c>
      <c r="O15" s="51"/>
    </row>
    <row r="16" spans="2:15" ht="12.75">
      <c r="B16" s="50"/>
      <c r="C16" s="62" t="s">
        <v>16</v>
      </c>
      <c r="D16" s="63"/>
      <c r="E16" s="64"/>
      <c r="F16" s="65">
        <v>9.01</v>
      </c>
      <c r="G16" s="66">
        <v>5.61</v>
      </c>
      <c r="H16" s="66">
        <v>3.75</v>
      </c>
      <c r="I16" s="66">
        <v>2.23</v>
      </c>
      <c r="J16" s="66">
        <v>1.4</v>
      </c>
      <c r="K16" s="66">
        <v>0.884</v>
      </c>
      <c r="L16" s="66">
        <v>0.638</v>
      </c>
      <c r="M16" s="66">
        <v>0.471</v>
      </c>
      <c r="N16" s="67">
        <v>0.327</v>
      </c>
      <c r="O16" s="51"/>
    </row>
    <row r="17" spans="2:15" ht="12.75">
      <c r="B17" s="50"/>
      <c r="C17" s="62" t="s">
        <v>17</v>
      </c>
      <c r="D17" s="63"/>
      <c r="E17" s="64"/>
      <c r="F17" s="68">
        <v>0.102</v>
      </c>
      <c r="G17" s="69">
        <v>0.102</v>
      </c>
      <c r="H17" s="69">
        <v>0.0967</v>
      </c>
      <c r="I17" s="69">
        <v>0.0906</v>
      </c>
      <c r="J17" s="69">
        <v>0.0861</v>
      </c>
      <c r="K17" s="66">
        <v>0.0853</v>
      </c>
      <c r="L17" s="66">
        <v>0.0853</v>
      </c>
      <c r="M17" s="66">
        <v>0.0797</v>
      </c>
      <c r="N17" s="70">
        <v>0.077</v>
      </c>
      <c r="O17" s="51"/>
    </row>
    <row r="18" spans="2:15" ht="12.75">
      <c r="B18" s="50"/>
      <c r="C18" s="71" t="s">
        <v>26</v>
      </c>
      <c r="D18" s="72"/>
      <c r="E18" s="64"/>
      <c r="F18" s="73">
        <v>26</v>
      </c>
      <c r="G18" s="74">
        <v>34</v>
      </c>
      <c r="H18" s="74">
        <v>44</v>
      </c>
      <c r="I18" s="74">
        <v>60</v>
      </c>
      <c r="J18" s="74">
        <v>80</v>
      </c>
      <c r="K18" s="74">
        <v>105</v>
      </c>
      <c r="L18" s="74">
        <v>130</v>
      </c>
      <c r="M18" s="74">
        <v>160</v>
      </c>
      <c r="N18" s="75">
        <v>200</v>
      </c>
      <c r="O18" s="51"/>
    </row>
    <row r="19" spans="2:15" ht="13.5" thickBot="1">
      <c r="B19" s="50"/>
      <c r="C19" s="76" t="s">
        <v>27</v>
      </c>
      <c r="D19" s="77"/>
      <c r="E19" s="78"/>
      <c r="F19" s="79">
        <f>F18*$N$9</f>
        <v>22.950200000000002</v>
      </c>
      <c r="G19" s="79">
        <f aca="true" t="shared" si="0" ref="G19:N19">G18*$N$9</f>
        <v>30.0118</v>
      </c>
      <c r="H19" s="79">
        <f t="shared" si="0"/>
        <v>38.8388</v>
      </c>
      <c r="I19" s="79">
        <f t="shared" si="0"/>
        <v>52.962</v>
      </c>
      <c r="J19" s="79">
        <f t="shared" si="0"/>
        <v>70.616</v>
      </c>
      <c r="K19" s="79">
        <f t="shared" si="0"/>
        <v>92.68350000000001</v>
      </c>
      <c r="L19" s="79">
        <f t="shared" si="0"/>
        <v>114.751</v>
      </c>
      <c r="M19" s="79">
        <f t="shared" si="0"/>
        <v>141.232</v>
      </c>
      <c r="N19" s="80">
        <f t="shared" si="0"/>
        <v>176.54000000000002</v>
      </c>
      <c r="O19" s="51"/>
    </row>
    <row r="20" spans="2:15" ht="12.75">
      <c r="B20" s="50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51"/>
    </row>
    <row r="21" spans="2:15" ht="13.5" thickBot="1">
      <c r="B21" s="50"/>
      <c r="C21" s="15"/>
      <c r="D21" s="9"/>
      <c r="E21" s="16"/>
      <c r="F21" s="5"/>
      <c r="G21" s="5"/>
      <c r="H21" s="5"/>
      <c r="I21" s="5"/>
      <c r="J21" s="5"/>
      <c r="K21" s="5"/>
      <c r="L21" s="5"/>
      <c r="M21" s="5"/>
      <c r="N21" s="5"/>
      <c r="O21" s="51"/>
    </row>
    <row r="22" spans="2:15" ht="12.75">
      <c r="B22" s="50"/>
      <c r="C22" s="17" t="s">
        <v>18</v>
      </c>
      <c r="D22" s="18" t="s">
        <v>19</v>
      </c>
      <c r="E22" s="19"/>
      <c r="F22" s="20" t="s">
        <v>20</v>
      </c>
      <c r="G22" s="21"/>
      <c r="H22" s="21"/>
      <c r="I22" s="21"/>
      <c r="J22" s="21"/>
      <c r="K22" s="21"/>
      <c r="L22" s="21"/>
      <c r="M22" s="21"/>
      <c r="N22" s="22"/>
      <c r="O22" s="51"/>
    </row>
    <row r="23" spans="2:15" ht="13.5" thickBot="1">
      <c r="B23" s="50"/>
      <c r="C23" s="23" t="s">
        <v>21</v>
      </c>
      <c r="D23" s="24" t="s">
        <v>22</v>
      </c>
      <c r="E23" s="25"/>
      <c r="F23" s="26"/>
      <c r="G23" s="27"/>
      <c r="H23" s="27"/>
      <c r="I23" s="27"/>
      <c r="J23" s="27"/>
      <c r="K23" s="27"/>
      <c r="L23" s="27"/>
      <c r="M23" s="27"/>
      <c r="N23" s="28"/>
      <c r="O23" s="51"/>
    </row>
    <row r="24" spans="2:15" ht="12.75">
      <c r="B24" s="50"/>
      <c r="C24" s="29">
        <f>$H$6/1000*D24*$H$10</f>
        <v>0.18400000000000002</v>
      </c>
      <c r="D24" s="30">
        <v>1</v>
      </c>
      <c r="E24" s="31"/>
      <c r="F24" s="32">
        <f aca="true" t="shared" si="1" ref="F24:N39">IF($D24&lt;F$19,IF(($H$9-0.0001)*$H$6*1000/(2*$D24*(F$16*$H$10+F$17*$H$11))&gt;$H$12,"",($H$9-0.0001)*$H$6*1000/(2*$D24*(F$16*$H$10+F$17*$H$11))),":")</f>
        <v>789.4266219116271</v>
      </c>
      <c r="G24" s="33">
        <f t="shared" si="1"/>
        <v>1261.43058120109</v>
      </c>
      <c r="H24" s="33">
        <f t="shared" si="1"/>
      </c>
      <c r="I24" s="33">
        <f t="shared" si="1"/>
      </c>
      <c r="J24" s="33">
        <f t="shared" si="1"/>
      </c>
      <c r="K24" s="33">
        <f t="shared" si="1"/>
      </c>
      <c r="L24" s="33">
        <f t="shared" si="1"/>
      </c>
      <c r="M24" s="33">
        <f t="shared" si="1"/>
      </c>
      <c r="N24" s="34">
        <f>IF($D24&lt;N$19,IF(($H$9-0.0001)*$H$6*1000/(2*$D24*(N$16*$H$10+N$17*$H$11))&gt;$H$12,"",($H$9-0.0001)*$H$6*1000/(2*$D24*(N$16*$H$10+N$17*$H$11))),":")</f>
      </c>
      <c r="O24" s="51"/>
    </row>
    <row r="25" spans="2:15" ht="12.75">
      <c r="B25" s="50"/>
      <c r="C25" s="29">
        <f aca="true" t="shared" si="2" ref="C25:C39">$H$6/1000*D25*$H$10</f>
        <v>0.36800000000000005</v>
      </c>
      <c r="D25" s="35">
        <v>2</v>
      </c>
      <c r="E25" s="36"/>
      <c r="F25" s="37">
        <f t="shared" si="1"/>
        <v>394.71331095581354</v>
      </c>
      <c r="G25" s="38">
        <f t="shared" si="1"/>
        <v>630.715290600545</v>
      </c>
      <c r="H25" s="38">
        <f t="shared" si="1"/>
        <v>938.2705149083394</v>
      </c>
      <c r="I25" s="38">
        <f t="shared" si="1"/>
      </c>
      <c r="J25" s="38">
        <f t="shared" si="1"/>
      </c>
      <c r="K25" s="38">
        <f t="shared" si="1"/>
      </c>
      <c r="L25" s="38">
        <f t="shared" si="1"/>
      </c>
      <c r="M25" s="38">
        <f t="shared" si="1"/>
      </c>
      <c r="N25" s="39">
        <f t="shared" si="1"/>
      </c>
      <c r="O25" s="51"/>
    </row>
    <row r="26" spans="2:15" ht="12.75">
      <c r="B26" s="50"/>
      <c r="C26" s="29">
        <f t="shared" si="2"/>
        <v>0.7360000000000001</v>
      </c>
      <c r="D26" s="35">
        <v>4</v>
      </c>
      <c r="E26" s="36"/>
      <c r="F26" s="37">
        <f t="shared" si="1"/>
        <v>197.35665547790677</v>
      </c>
      <c r="G26" s="38">
        <f t="shared" si="1"/>
        <v>315.3576453002725</v>
      </c>
      <c r="H26" s="38">
        <f t="shared" si="1"/>
        <v>469.1352574541697</v>
      </c>
      <c r="I26" s="38">
        <f t="shared" si="1"/>
        <v>780.3830588132901</v>
      </c>
      <c r="J26" s="38">
        <f t="shared" si="1"/>
        <v>1224.437976887493</v>
      </c>
      <c r="K26" s="38">
        <f t="shared" si="1"/>
      </c>
      <c r="L26" s="38">
        <f t="shared" si="1"/>
      </c>
      <c r="M26" s="38">
        <f t="shared" si="1"/>
      </c>
      <c r="N26" s="39">
        <f t="shared" si="1"/>
      </c>
      <c r="O26" s="51"/>
    </row>
    <row r="27" spans="2:15" ht="12.75">
      <c r="B27" s="50"/>
      <c r="C27" s="29">
        <f t="shared" si="2"/>
        <v>1.104</v>
      </c>
      <c r="D27" s="35">
        <v>6</v>
      </c>
      <c r="E27" s="36"/>
      <c r="F27" s="37">
        <f t="shared" si="1"/>
        <v>131.57110365193785</v>
      </c>
      <c r="G27" s="38">
        <f t="shared" si="1"/>
        <v>210.23843020018168</v>
      </c>
      <c r="H27" s="38">
        <f t="shared" si="1"/>
        <v>312.7568383027798</v>
      </c>
      <c r="I27" s="38">
        <f t="shared" si="1"/>
        <v>520.2553725421934</v>
      </c>
      <c r="J27" s="38">
        <f t="shared" si="1"/>
        <v>816.2919845916621</v>
      </c>
      <c r="K27" s="38">
        <f t="shared" si="1"/>
        <v>1261.1311831359826</v>
      </c>
      <c r="L27" s="38">
        <f t="shared" si="1"/>
      </c>
      <c r="M27" s="38">
        <f t="shared" si="1"/>
      </c>
      <c r="N27" s="39">
        <f t="shared" si="1"/>
      </c>
      <c r="O27" s="51"/>
    </row>
    <row r="28" spans="2:15" ht="12.75">
      <c r="B28" s="50"/>
      <c r="C28" s="29">
        <f t="shared" si="2"/>
        <v>1.8400000000000003</v>
      </c>
      <c r="D28" s="35">
        <v>10</v>
      </c>
      <c r="E28" s="36"/>
      <c r="F28" s="37">
        <f t="shared" si="1"/>
        <v>78.94266219116271</v>
      </c>
      <c r="G28" s="38">
        <f t="shared" si="1"/>
        <v>126.14305812010902</v>
      </c>
      <c r="H28" s="38">
        <f t="shared" si="1"/>
        <v>187.65410298166788</v>
      </c>
      <c r="I28" s="38">
        <f t="shared" si="1"/>
        <v>312.15322352531604</v>
      </c>
      <c r="J28" s="38">
        <f t="shared" si="1"/>
        <v>489.7751907549972</v>
      </c>
      <c r="K28" s="38">
        <f t="shared" si="1"/>
        <v>756.6787098815897</v>
      </c>
      <c r="L28" s="38">
        <f t="shared" si="1"/>
        <v>1021.8490686990276</v>
      </c>
      <c r="M28" s="38">
        <f t="shared" si="1"/>
        <v>1351.44364372851</v>
      </c>
      <c r="N28" s="39">
        <f t="shared" si="1"/>
      </c>
      <c r="O28" s="51"/>
    </row>
    <row r="29" spans="2:15" ht="12.75">
      <c r="B29" s="50"/>
      <c r="C29" s="29">
        <f t="shared" si="2"/>
        <v>2.9440000000000004</v>
      </c>
      <c r="D29" s="35">
        <v>16</v>
      </c>
      <c r="E29" s="36"/>
      <c r="F29" s="37">
        <f t="shared" si="1"/>
        <v>49.33916386947669</v>
      </c>
      <c r="G29" s="38">
        <f t="shared" si="1"/>
        <v>78.83941132506813</v>
      </c>
      <c r="H29" s="38">
        <f t="shared" si="1"/>
        <v>117.28381436354242</v>
      </c>
      <c r="I29" s="38">
        <f t="shared" si="1"/>
        <v>195.09576470332252</v>
      </c>
      <c r="J29" s="38">
        <f t="shared" si="1"/>
        <v>306.10949422187326</v>
      </c>
      <c r="K29" s="38">
        <f t="shared" si="1"/>
        <v>472.92419367599354</v>
      </c>
      <c r="L29" s="38">
        <f t="shared" si="1"/>
        <v>638.6556679368922</v>
      </c>
      <c r="M29" s="38">
        <f t="shared" si="1"/>
        <v>844.6522773303188</v>
      </c>
      <c r="N29" s="39">
        <f t="shared" si="1"/>
        <v>1165.2249837556853</v>
      </c>
      <c r="O29" s="51"/>
    </row>
    <row r="30" spans="2:15" ht="12.75">
      <c r="B30" s="50"/>
      <c r="C30" s="29">
        <f t="shared" si="2"/>
        <v>3.6800000000000006</v>
      </c>
      <c r="D30" s="35">
        <v>20</v>
      </c>
      <c r="E30" s="36"/>
      <c r="F30" s="37">
        <f t="shared" si="1"/>
        <v>39.471331095581355</v>
      </c>
      <c r="G30" s="38">
        <f t="shared" si="1"/>
        <v>63.07152906005451</v>
      </c>
      <c r="H30" s="38">
        <f t="shared" si="1"/>
        <v>93.82705149083394</v>
      </c>
      <c r="I30" s="38">
        <f t="shared" si="1"/>
        <v>156.07661176265802</v>
      </c>
      <c r="J30" s="38">
        <f t="shared" si="1"/>
        <v>244.8875953774986</v>
      </c>
      <c r="K30" s="38">
        <f t="shared" si="1"/>
        <v>378.33935494079486</v>
      </c>
      <c r="L30" s="38">
        <f t="shared" si="1"/>
        <v>510.9245343495138</v>
      </c>
      <c r="M30" s="38">
        <f t="shared" si="1"/>
        <v>675.721821864255</v>
      </c>
      <c r="N30" s="39">
        <f t="shared" si="1"/>
        <v>932.1799870045484</v>
      </c>
      <c r="O30" s="51"/>
    </row>
    <row r="31" spans="2:15" ht="12.75">
      <c r="B31" s="50"/>
      <c r="C31" s="29">
        <f t="shared" si="2"/>
        <v>4.6000000000000005</v>
      </c>
      <c r="D31" s="35">
        <v>25</v>
      </c>
      <c r="E31" s="36"/>
      <c r="F31" s="37" t="str">
        <f t="shared" si="1"/>
        <v>:</v>
      </c>
      <c r="G31" s="38">
        <f t="shared" si="1"/>
        <v>50.457223248043604</v>
      </c>
      <c r="H31" s="38">
        <f t="shared" si="1"/>
        <v>75.06164119266714</v>
      </c>
      <c r="I31" s="38">
        <f t="shared" si="1"/>
        <v>124.8612894101264</v>
      </c>
      <c r="J31" s="38">
        <f t="shared" si="1"/>
        <v>195.91007630199888</v>
      </c>
      <c r="K31" s="38">
        <f t="shared" si="1"/>
        <v>302.67148395263587</v>
      </c>
      <c r="L31" s="38">
        <f t="shared" si="1"/>
        <v>408.73962747961104</v>
      </c>
      <c r="M31" s="38">
        <f t="shared" si="1"/>
        <v>540.5774574914041</v>
      </c>
      <c r="N31" s="39">
        <f t="shared" si="1"/>
        <v>745.7439896036387</v>
      </c>
      <c r="O31" s="51"/>
    </row>
    <row r="32" spans="2:15" ht="12.75">
      <c r="B32" s="50"/>
      <c r="C32" s="29">
        <f t="shared" si="2"/>
        <v>5.888000000000001</v>
      </c>
      <c r="D32" s="35">
        <v>32</v>
      </c>
      <c r="E32" s="36"/>
      <c r="F32" s="37" t="str">
        <f t="shared" si="1"/>
        <v>:</v>
      </c>
      <c r="G32" s="38" t="str">
        <f t="shared" si="1"/>
        <v>:</v>
      </c>
      <c r="H32" s="38">
        <f t="shared" si="1"/>
        <v>58.64190718177121</v>
      </c>
      <c r="I32" s="38">
        <f t="shared" si="1"/>
        <v>97.54788235166126</v>
      </c>
      <c r="J32" s="38">
        <f t="shared" si="1"/>
        <v>153.05474711093663</v>
      </c>
      <c r="K32" s="38">
        <f t="shared" si="1"/>
        <v>236.46209683799677</v>
      </c>
      <c r="L32" s="38">
        <f t="shared" si="1"/>
        <v>319.3278339684461</v>
      </c>
      <c r="M32" s="38">
        <f t="shared" si="1"/>
        <v>422.3261386651594</v>
      </c>
      <c r="N32" s="39">
        <f t="shared" si="1"/>
        <v>582.6124918778427</v>
      </c>
      <c r="O32" s="51"/>
    </row>
    <row r="33" spans="2:15" ht="12.75">
      <c r="B33" s="50"/>
      <c r="C33" s="29">
        <f t="shared" si="2"/>
        <v>7.360000000000001</v>
      </c>
      <c r="D33" s="35">
        <v>40</v>
      </c>
      <c r="E33" s="36"/>
      <c r="F33" s="37" t="str">
        <f t="shared" si="1"/>
        <v>:</v>
      </c>
      <c r="G33" s="38" t="str">
        <f t="shared" si="1"/>
        <v>:</v>
      </c>
      <c r="H33" s="38" t="str">
        <f t="shared" si="1"/>
        <v>:</v>
      </c>
      <c r="I33" s="38">
        <f t="shared" si="1"/>
        <v>78.03830588132901</v>
      </c>
      <c r="J33" s="38">
        <f t="shared" si="1"/>
        <v>122.4437976887493</v>
      </c>
      <c r="K33" s="38">
        <f t="shared" si="1"/>
        <v>189.16967747039743</v>
      </c>
      <c r="L33" s="38">
        <f t="shared" si="1"/>
        <v>255.4622671747569</v>
      </c>
      <c r="M33" s="38">
        <f t="shared" si="1"/>
        <v>337.8609109321275</v>
      </c>
      <c r="N33" s="39">
        <f t="shared" si="1"/>
        <v>466.0899935022742</v>
      </c>
      <c r="O33" s="51"/>
    </row>
    <row r="34" spans="2:15" ht="12.75">
      <c r="B34" s="50"/>
      <c r="C34" s="29">
        <f t="shared" si="2"/>
        <v>9.200000000000001</v>
      </c>
      <c r="D34" s="35">
        <v>50</v>
      </c>
      <c r="E34" s="36"/>
      <c r="F34" s="37" t="str">
        <f t="shared" si="1"/>
        <v>:</v>
      </c>
      <c r="G34" s="38" t="str">
        <f t="shared" si="1"/>
        <v>:</v>
      </c>
      <c r="H34" s="38" t="str">
        <f t="shared" si="1"/>
        <v>:</v>
      </c>
      <c r="I34" s="38">
        <f t="shared" si="1"/>
        <v>62.4306447050632</v>
      </c>
      <c r="J34" s="38">
        <f t="shared" si="1"/>
        <v>97.95503815099944</v>
      </c>
      <c r="K34" s="38">
        <f t="shared" si="1"/>
        <v>151.33574197631793</v>
      </c>
      <c r="L34" s="38">
        <f t="shared" si="1"/>
        <v>204.36981373980552</v>
      </c>
      <c r="M34" s="38">
        <f t="shared" si="1"/>
        <v>270.28872874570203</v>
      </c>
      <c r="N34" s="39">
        <f t="shared" si="1"/>
        <v>372.87199480181937</v>
      </c>
      <c r="O34" s="51"/>
    </row>
    <row r="35" spans="2:15" ht="12.75">
      <c r="B35" s="50"/>
      <c r="C35" s="29">
        <f t="shared" si="2"/>
        <v>11.592</v>
      </c>
      <c r="D35" s="35">
        <v>63</v>
      </c>
      <c r="E35" s="36"/>
      <c r="F35" s="37" t="str">
        <f t="shared" si="1"/>
        <v>:</v>
      </c>
      <c r="G35" s="38" t="str">
        <f t="shared" si="1"/>
        <v>:</v>
      </c>
      <c r="H35" s="38" t="str">
        <f t="shared" si="1"/>
        <v>:</v>
      </c>
      <c r="I35" s="38" t="str">
        <f t="shared" si="1"/>
        <v>:</v>
      </c>
      <c r="J35" s="38">
        <f t="shared" si="1"/>
        <v>77.74209377063448</v>
      </c>
      <c r="K35" s="38">
        <f t="shared" si="1"/>
        <v>120.10773172723646</v>
      </c>
      <c r="L35" s="38">
        <f t="shared" si="1"/>
        <v>162.19826487286153</v>
      </c>
      <c r="M35" s="38">
        <f t="shared" si="1"/>
        <v>214.51486408389053</v>
      </c>
      <c r="N35" s="39">
        <f t="shared" si="1"/>
        <v>295.9301546046185</v>
      </c>
      <c r="O35" s="51"/>
    </row>
    <row r="36" spans="2:15" ht="12.75">
      <c r="B36" s="50"/>
      <c r="C36" s="29">
        <f t="shared" si="2"/>
        <v>14.720000000000002</v>
      </c>
      <c r="D36" s="35">
        <v>80</v>
      </c>
      <c r="E36" s="36"/>
      <c r="F36" s="37" t="str">
        <f t="shared" si="1"/>
        <v>:</v>
      </c>
      <c r="G36" s="38" t="str">
        <f t="shared" si="1"/>
        <v>:</v>
      </c>
      <c r="H36" s="38" t="str">
        <f t="shared" si="1"/>
        <v>:</v>
      </c>
      <c r="I36" s="38" t="str">
        <f t="shared" si="1"/>
        <v>:</v>
      </c>
      <c r="J36" s="38" t="str">
        <f t="shared" si="1"/>
        <v>:</v>
      </c>
      <c r="K36" s="38">
        <f t="shared" si="1"/>
        <v>94.58483873519872</v>
      </c>
      <c r="L36" s="38">
        <f t="shared" si="1"/>
        <v>127.73113358737845</v>
      </c>
      <c r="M36" s="38">
        <f t="shared" si="1"/>
        <v>168.93045546606376</v>
      </c>
      <c r="N36" s="39">
        <f t="shared" si="1"/>
        <v>233.0449967511371</v>
      </c>
      <c r="O36" s="51"/>
    </row>
    <row r="37" spans="2:15" ht="12.75">
      <c r="B37" s="50"/>
      <c r="C37" s="29">
        <f t="shared" si="2"/>
        <v>18.400000000000002</v>
      </c>
      <c r="D37" s="35">
        <v>100</v>
      </c>
      <c r="E37" s="36"/>
      <c r="F37" s="37" t="str">
        <f t="shared" si="1"/>
        <v>:</v>
      </c>
      <c r="G37" s="38" t="str">
        <f t="shared" si="1"/>
        <v>:</v>
      </c>
      <c r="H37" s="38" t="str">
        <f t="shared" si="1"/>
        <v>:</v>
      </c>
      <c r="I37" s="38" t="str">
        <f t="shared" si="1"/>
        <v>:</v>
      </c>
      <c r="J37" s="38" t="str">
        <f t="shared" si="1"/>
        <v>:</v>
      </c>
      <c r="K37" s="38" t="str">
        <f t="shared" si="1"/>
        <v>:</v>
      </c>
      <c r="L37" s="38">
        <f t="shared" si="1"/>
        <v>102.18490686990276</v>
      </c>
      <c r="M37" s="38">
        <f t="shared" si="1"/>
        <v>135.14436437285102</v>
      </c>
      <c r="N37" s="39">
        <f t="shared" si="1"/>
        <v>186.43599740090968</v>
      </c>
      <c r="O37" s="51"/>
    </row>
    <row r="38" spans="2:15" ht="12.75">
      <c r="B38" s="50"/>
      <c r="C38" s="29">
        <f t="shared" si="2"/>
        <v>23</v>
      </c>
      <c r="D38" s="35">
        <v>125</v>
      </c>
      <c r="E38" s="36"/>
      <c r="F38" s="37" t="str">
        <f t="shared" si="1"/>
        <v>:</v>
      </c>
      <c r="G38" s="38" t="str">
        <f t="shared" si="1"/>
        <v>:</v>
      </c>
      <c r="H38" s="38" t="str">
        <f t="shared" si="1"/>
        <v>:</v>
      </c>
      <c r="I38" s="38" t="str">
        <f t="shared" si="1"/>
        <v>:</v>
      </c>
      <c r="J38" s="38" t="str">
        <f t="shared" si="1"/>
        <v>:</v>
      </c>
      <c r="K38" s="38" t="str">
        <f t="shared" si="1"/>
        <v>:</v>
      </c>
      <c r="L38" s="38" t="str">
        <f t="shared" si="1"/>
        <v>:</v>
      </c>
      <c r="M38" s="38">
        <f t="shared" si="1"/>
        <v>108.11549149828082</v>
      </c>
      <c r="N38" s="39">
        <f t="shared" si="1"/>
        <v>149.14879792072773</v>
      </c>
      <c r="O38" s="51"/>
    </row>
    <row r="39" spans="2:15" ht="13.5" thickBot="1">
      <c r="B39" s="50"/>
      <c r="C39" s="40">
        <f t="shared" si="2"/>
        <v>27.6</v>
      </c>
      <c r="D39" s="41">
        <v>150</v>
      </c>
      <c r="E39" s="42"/>
      <c r="F39" s="43" t="str">
        <f t="shared" si="1"/>
        <v>:</v>
      </c>
      <c r="G39" s="44" t="str">
        <f t="shared" si="1"/>
        <v>:</v>
      </c>
      <c r="H39" s="44" t="str">
        <f t="shared" si="1"/>
        <v>:</v>
      </c>
      <c r="I39" s="44" t="str">
        <f t="shared" si="1"/>
        <v>:</v>
      </c>
      <c r="J39" s="44" t="str">
        <f t="shared" si="1"/>
        <v>:</v>
      </c>
      <c r="K39" s="44" t="str">
        <f t="shared" si="1"/>
        <v>:</v>
      </c>
      <c r="L39" s="44" t="str">
        <f t="shared" si="1"/>
        <v>:</v>
      </c>
      <c r="M39" s="44" t="str">
        <f t="shared" si="1"/>
        <v>:</v>
      </c>
      <c r="N39" s="45">
        <f t="shared" si="1"/>
        <v>124.29066493393978</v>
      </c>
      <c r="O39" s="51"/>
    </row>
    <row r="40" spans="2:15" ht="12.75">
      <c r="B40" s="50"/>
      <c r="C40" s="46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4"/>
      <c r="O40" s="51"/>
    </row>
    <row r="41" spans="2:15" ht="13.5" thickBo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conditionalFormatting sqref="F24:N39">
    <cfRule type="cellIs" priority="1" dxfId="0" operator="equal" stopIfTrue="1">
      <formula>":"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KBR IPS</dc:creator>
  <cp:keywords/>
  <dc:description/>
  <cp:lastModifiedBy>KBR IPS</cp:lastModifiedBy>
  <cp:lastPrinted>2011-01-05T05:22:49Z</cp:lastPrinted>
  <dcterms:created xsi:type="dcterms:W3CDTF">2011-01-05T05:05:39Z</dcterms:created>
  <dcterms:modified xsi:type="dcterms:W3CDTF">2011-01-23T22:55:04Z</dcterms:modified>
  <cp:category/>
  <cp:version/>
  <cp:contentType/>
  <cp:contentStatus/>
</cp:coreProperties>
</file>